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82\"/>
    </mc:Choice>
  </mc:AlternateContent>
  <xr:revisionPtr revIDLastSave="0" documentId="13_ncr:1_{38BE0F54-B0FD-4099-967C-4F5136DFA79A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32" i="1" s="1"/>
  <c r="I38" i="1"/>
  <c r="I37" i="1"/>
  <c r="I36" i="1"/>
  <c r="I35" i="1"/>
  <c r="I34" i="1"/>
  <c r="E69" i="2"/>
  <c r="E70" i="2" s="1"/>
  <c r="E72" i="2" s="1"/>
  <c r="E73" i="2" s="1"/>
  <c r="E74" i="2" s="1"/>
  <c r="G68" i="2"/>
  <c r="G69" i="2" s="1"/>
  <c r="G70" i="2" s="1"/>
  <c r="G72" i="2" s="1"/>
  <c r="G73" i="2" s="1"/>
  <c r="G74" i="2" s="1"/>
  <c r="C37" i="1" s="1"/>
  <c r="F68" i="2"/>
  <c r="F69" i="2" s="1"/>
  <c r="F70" i="2" s="1"/>
  <c r="F72" i="2" s="1"/>
  <c r="F73" i="2" s="1"/>
  <c r="F74" i="2" s="1"/>
  <c r="C36" i="1" s="1"/>
  <c r="E68" i="2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42" i="2" l="1"/>
  <c r="H36" i="2"/>
  <c r="H60" i="2"/>
  <c r="H33" i="2"/>
  <c r="H23" i="2"/>
  <c r="C31" i="1"/>
  <c r="D70" i="2"/>
  <c r="H69" i="2"/>
  <c r="H68" i="2"/>
  <c r="D72" i="2" l="1"/>
  <c r="H70" i="2"/>
  <c r="D73" i="2" l="1"/>
  <c r="H72" i="2"/>
  <c r="D74" i="2" l="1"/>
  <c r="H73" i="2"/>
  <c r="H74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<sst xmlns="http://schemas.openxmlformats.org/spreadsheetml/2006/main" count="339" uniqueCount="154">
  <si>
    <t>СВОДКА ЗАТРАТ</t>
  </si>
  <si>
    <t>P_0682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</si>
  <si>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</si>
  <si>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</si>
  <si>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</si>
  <si>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</si>
  <si>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</si>
  <si>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</si>
  <si>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</si>
  <si>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</si>
  <si>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</si>
  <si>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</si>
  <si>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</si>
  <si>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</si>
  <si>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</si>
  <si>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</si>
  <si>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</si>
  <si>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</si>
  <si>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</si>
  <si>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</si>
  <si>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</si>
  <si>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</si>
  <si>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</si>
  <si>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</si>
  <si>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</si>
  <si>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</si>
  <si>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</si>
  <si>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</si>
  <si>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</si>
  <si>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</si>
  <si>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</si>
  <si>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</si>
  <si>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</si>
  <si>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</si>
  <si>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</si>
  <si>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</si>
  <si>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</si>
  <si>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</si>
  <si>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</si>
  <si>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</si>
  <si>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</si>
  <si>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</si>
  <si>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</si>
  <si>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</si>
  <si>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</si>
  <si>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</si>
  <si>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</si>
  <si>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</si>
  <si>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</si>
  <si>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</si>
  <si>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</si>
  <si>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</si>
  <si>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</si>
  <si>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</si>
  <si>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</si>
  <si>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</si>
  <si>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</si>
  <si>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</si>
  <si>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</si>
  <si>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</si>
  <si>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</si>
  <si>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</si>
  <si>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</si>
  <si>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</si>
  <si>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</si>
  <si>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</si>
  <si>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</si>
  <si>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</si>
  <si>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</si>
  <si>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</si>
  <si>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</si>
  <si>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</si>
  <si>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</si>
  <si>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</si>
  <si>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</si>
  <si>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</si>
  <si>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</si>
  <si>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</si>
  <si>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</si>
  <si>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</si>
  <si>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</si>
  <si>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</si>
  <si>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</si>
  <si>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</si>
  <si>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</si>
  <si>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</si>
  <si>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</si>
  <si>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</si>
  <si>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</si>
  <si>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</si>
  <si>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</si>
  <si>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</si>
  <si>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</si>
  <si>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</si>
  <si>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</si>
  <si>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</si>
  <si>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</si>
  <si>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</si>
  <si>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</si>
  <si>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</si>
  <si>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</si>
  <si>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</si>
  <si>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</si>
  <si>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</si>
  <si>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</si>
  <si>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</si>
  <si>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</si>
  <si>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</si>
  <si>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</si>
  <si>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</si>
  <si>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</si>
  <si>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</si>
  <si>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</si>
  <si>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</si>
  <si>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</si>
  <si>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</si>
  <si>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</si>
  <si>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</si>
  <si>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</si>
  <si>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</si>
  <si>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</si>
  <si>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</si>
  <si>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</si>
  <si>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</si>
  <si>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</si>
  <si>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</si>
  <si>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</si>
  <si>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</si>
  <si>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</si>
  <si>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</si>
  <si>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</si>
  <si>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</si>
  <si>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</si>
  <si>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</si>
  <si>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</si>
  <si>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</si>
  <si>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</si>
  <si>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</si>
  <si>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</si>
  <si>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</si>
  <si>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</si>
  <si>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</si>
  <si>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</si>
  <si>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</si>
  <si>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</si>
  <si>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</si>
  <si>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</si>
  <si>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</si>
  <si>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</si>
  <si>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</si>
  <si>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</si>
  <si>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</si>
  <si>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</si>
  <si>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КЛ-6 кВ Ф-2 пс35/10Новодевичье от оп №204/2 до КТПН 210 (протяженностью 0,057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</si>
</sst>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0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153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139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f>ССР!G65*1.2</f>
        <v>86.523270025288795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86.523270025288795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14.420540025288801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C30*I35</f>
        <v>95.740981476809765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150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142</v>
      </c>
      <c r="C35" s="76">
        <f>ССР!D74+ССР!E74</f>
        <v>1276.0119384187576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146</v>
      </c>
      <c r="C36" s="76">
        <f>ССР!F74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147</v>
      </c>
      <c r="C37" s="76">
        <f>ССР!G74-'Сводка затрат'!C29</f>
        <v>30.777019122263098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1306.7889575410206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148</v>
      </c>
      <c r="C39" s="62">
        <f>C38-ROUND(C38/1.2,5)</f>
        <v>217.7981575410206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149</v>
      </c>
      <c r="C40" s="77">
        <f>C38*I36</f>
        <v>1515.8651283879697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151</v>
      </c>
      <c r="C42" s="103">
        <f>C40+C32</f>
        <v>1611.6061098647795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152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5.0882352941175997E-2</v>
      </c>
      <c r="D4" s="27">
        <v>1662.7573397988001</v>
      </c>
      <c r="E4" s="26">
        <v>0.4</v>
      </c>
      <c r="F4" s="26"/>
      <c r="G4" s="27">
        <v>84.605005819173996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2.9411764705882001E-3</v>
      </c>
      <c r="D5" s="27">
        <v>1363.9187907776</v>
      </c>
      <c r="E5" s="26">
        <v>0.4</v>
      </c>
      <c r="F5" s="26"/>
      <c r="G5" s="27">
        <v>4.0115258552282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4.4411764705881998E-2</v>
      </c>
      <c r="D6" s="27">
        <v>1049.6719013825</v>
      </c>
      <c r="E6" s="26">
        <v>0.4</v>
      </c>
      <c r="F6" s="26"/>
      <c r="G6" s="27">
        <v>46.617781502576001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0.01</v>
      </c>
      <c r="D7" s="27">
        <v>6808.6826035618997</v>
      </c>
      <c r="E7" s="26">
        <v>0.4</v>
      </c>
      <c r="F7" s="26"/>
      <c r="G7" s="27">
        <v>68.086826035618998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8.1848437499999996E-2</v>
      </c>
      <c r="D8" s="27">
        <v>5103.9171675885</v>
      </c>
      <c r="E8" s="26">
        <v>6</v>
      </c>
      <c r="F8" s="26"/>
      <c r="G8" s="27">
        <v>417.74764529653999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2.3868750000000001E-2</v>
      </c>
      <c r="D9" s="27">
        <v>818.22700652441995</v>
      </c>
      <c r="E9" s="26">
        <v>6</v>
      </c>
      <c r="F9" s="26"/>
      <c r="G9" s="27">
        <v>19.530055861979999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6" sqref="B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393.74117647059001</v>
      </c>
      <c r="E25" s="20">
        <v>25.835294117646999</v>
      </c>
      <c r="F25" s="20">
        <v>0</v>
      </c>
      <c r="G25" s="20">
        <v>0</v>
      </c>
      <c r="H25" s="20">
        <v>419.57647058822999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530.66911292667999</v>
      </c>
      <c r="E26" s="20">
        <v>36.139298956288002</v>
      </c>
      <c r="F26" s="20">
        <v>0</v>
      </c>
      <c r="G26" s="20">
        <v>0</v>
      </c>
      <c r="H26" s="20">
        <v>566.80841188296995</v>
      </c>
    </row>
    <row r="27" spans="1:8" ht="16.95" customHeight="1" x14ac:dyDescent="0.3">
      <c r="A27" s="6"/>
      <c r="B27" s="9"/>
      <c r="C27" s="9" t="s">
        <v>28</v>
      </c>
      <c r="D27" s="20">
        <v>924.41028939727005</v>
      </c>
      <c r="E27" s="20">
        <v>61.974593073934997</v>
      </c>
      <c r="F27" s="20">
        <v>0</v>
      </c>
      <c r="G27" s="20">
        <v>0</v>
      </c>
      <c r="H27" s="20">
        <v>986.38488247119994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924.41028939727005</v>
      </c>
      <c r="E43" s="20">
        <v>61.974593073934997</v>
      </c>
      <c r="F43" s="20">
        <v>0</v>
      </c>
      <c r="G43" s="20">
        <v>0</v>
      </c>
      <c r="H43" s="20">
        <v>986.38488247119994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7.8748235294117999</v>
      </c>
      <c r="E45" s="20">
        <v>0.51670588235294002</v>
      </c>
      <c r="F45" s="20">
        <v>0</v>
      </c>
      <c r="G45" s="20">
        <v>0</v>
      </c>
      <c r="H45" s="20">
        <v>8.3915294117647008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10.613382258533999</v>
      </c>
      <c r="E46" s="20">
        <v>0.72278597912577003</v>
      </c>
      <c r="F46" s="20">
        <v>0</v>
      </c>
      <c r="G46" s="20">
        <v>0</v>
      </c>
      <c r="H46" s="20">
        <v>11.336168237659001</v>
      </c>
    </row>
    <row r="47" spans="1:8" ht="16.95" customHeight="1" x14ac:dyDescent="0.3">
      <c r="A47" s="6"/>
      <c r="B47" s="9"/>
      <c r="C47" s="9" t="s">
        <v>44</v>
      </c>
      <c r="D47" s="20">
        <v>18.488205787944999</v>
      </c>
      <c r="E47" s="20">
        <v>1.2394918614787001</v>
      </c>
      <c r="F47" s="20">
        <v>0</v>
      </c>
      <c r="G47" s="20">
        <v>0</v>
      </c>
      <c r="H47" s="20">
        <v>19.727697649424002</v>
      </c>
    </row>
    <row r="48" spans="1:8" ht="16.95" customHeight="1" x14ac:dyDescent="0.3">
      <c r="A48" s="6"/>
      <c r="B48" s="9"/>
      <c r="C48" s="9" t="s">
        <v>45</v>
      </c>
      <c r="D48" s="20">
        <v>942.89849518520998</v>
      </c>
      <c r="E48" s="20">
        <v>63.214084935414</v>
      </c>
      <c r="F48" s="20">
        <v>0</v>
      </c>
      <c r="G48" s="20">
        <v>0</v>
      </c>
      <c r="H48" s="20">
        <v>1006.1125801206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0.58382352941175997</v>
      </c>
      <c r="H50" s="20">
        <v>0.58382352941175997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10.4821776</v>
      </c>
      <c r="E51" s="20">
        <v>0.68778720000000004</v>
      </c>
      <c r="F51" s="20">
        <v>0</v>
      </c>
      <c r="G51" s="20">
        <v>0.38382352941176001</v>
      </c>
      <c r="H51" s="20">
        <v>11.553788329412001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12.016926851921999</v>
      </c>
      <c r="H52" s="20">
        <v>12.016926851921999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1.723483705814</v>
      </c>
      <c r="H53" s="20">
        <v>1.723483705814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14.127473124333999</v>
      </c>
      <c r="E54" s="20">
        <v>0.96210041681433001</v>
      </c>
      <c r="F54" s="20">
        <v>0</v>
      </c>
      <c r="G54" s="20">
        <v>0</v>
      </c>
      <c r="H54" s="20">
        <v>15.089573541149001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8.0923639218750001</v>
      </c>
      <c r="H55" s="20">
        <v>8.0923639218750001</v>
      </c>
    </row>
    <row r="56" spans="1:8" ht="16.95" customHeight="1" x14ac:dyDescent="0.3">
      <c r="A56" s="6"/>
      <c r="B56" s="9"/>
      <c r="C56" s="9" t="s">
        <v>57</v>
      </c>
      <c r="D56" s="20">
        <v>24.609650724333999</v>
      </c>
      <c r="E56" s="20">
        <v>1.6498876168143</v>
      </c>
      <c r="F56" s="20">
        <v>0</v>
      </c>
      <c r="G56" s="20">
        <v>22.800421538434001</v>
      </c>
      <c r="H56" s="20">
        <v>49.059959879582998</v>
      </c>
    </row>
    <row r="57" spans="1:8" ht="16.95" customHeight="1" x14ac:dyDescent="0.3">
      <c r="A57" s="6"/>
      <c r="B57" s="9"/>
      <c r="C57" s="9" t="s">
        <v>58</v>
      </c>
      <c r="D57" s="20">
        <v>967.50814590954997</v>
      </c>
      <c r="E57" s="20">
        <v>64.863972552228006</v>
      </c>
      <c r="F57" s="20">
        <v>0</v>
      </c>
      <c r="G57" s="20">
        <v>22.800421538434001</v>
      </c>
      <c r="H57" s="20">
        <v>1055.1725400001999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967.50814590954997</v>
      </c>
      <c r="E61" s="20">
        <v>64.863972552228006</v>
      </c>
      <c r="F61" s="20">
        <v>0</v>
      </c>
      <c r="G61" s="20">
        <v>22.800421538434001</v>
      </c>
      <c r="H61" s="20">
        <v>1055.1725400001999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39.431593242741002</v>
      </c>
      <c r="H63" s="20">
        <v>39.431593242741002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32.671131778332999</v>
      </c>
      <c r="H64" s="20">
        <v>32.671131778332999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72.102725021073994</v>
      </c>
      <c r="H65" s="20">
        <v>72.102725021073994</v>
      </c>
    </row>
    <row r="66" spans="1:8" ht="16.95" customHeight="1" x14ac:dyDescent="0.3">
      <c r="A66" s="6"/>
      <c r="B66" s="9"/>
      <c r="C66" s="9" t="s">
        <v>75</v>
      </c>
      <c r="D66" s="20">
        <v>967.50814590954997</v>
      </c>
      <c r="E66" s="20">
        <v>64.863972552228006</v>
      </c>
      <c r="F66" s="20">
        <v>0</v>
      </c>
      <c r="G66" s="20">
        <v>94.903146559508002</v>
      </c>
      <c r="H66" s="20">
        <v>1127.2752650212999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29.025244377286498</v>
      </c>
      <c r="E68" s="20">
        <f>E66 * 3%</f>
        <v>1.9459191765668402</v>
      </c>
      <c r="F68" s="20">
        <f>F66 * 3%</f>
        <v>0</v>
      </c>
      <c r="G68" s="20">
        <f>G66 * 3%</f>
        <v>2.84709439678524</v>
      </c>
      <c r="H68" s="20">
        <f>SUM(D68:G68)</f>
        <v>33.818257950638575</v>
      </c>
    </row>
    <row r="69" spans="1:8" ht="16.95" customHeight="1" x14ac:dyDescent="0.3">
      <c r="A69" s="6"/>
      <c r="B69" s="9"/>
      <c r="C69" s="9" t="s">
        <v>71</v>
      </c>
      <c r="D69" s="20">
        <f>D68</f>
        <v>29.025244377286498</v>
      </c>
      <c r="E69" s="20">
        <f>E68</f>
        <v>1.9459191765668402</v>
      </c>
      <c r="F69" s="20">
        <f>F68</f>
        <v>0</v>
      </c>
      <c r="G69" s="20">
        <f>G68</f>
        <v>2.84709439678524</v>
      </c>
      <c r="H69" s="20">
        <f>SUM(D69:G69)</f>
        <v>33.818257950638575</v>
      </c>
    </row>
    <row r="70" spans="1:8" ht="16.95" customHeight="1" x14ac:dyDescent="0.3">
      <c r="A70" s="6"/>
      <c r="B70" s="9"/>
      <c r="C70" s="9" t="s">
        <v>70</v>
      </c>
      <c r="D70" s="20">
        <f>D69 + D66</f>
        <v>996.53339028683649</v>
      </c>
      <c r="E70" s="20">
        <f>E69 + E66</f>
        <v>66.809891728794852</v>
      </c>
      <c r="F70" s="20">
        <f>F69 + F66</f>
        <v>0</v>
      </c>
      <c r="G70" s="20">
        <f>G69 + G66</f>
        <v>97.75024095629324</v>
      </c>
      <c r="H70" s="20">
        <f>SUM(D70:G70)</f>
        <v>1161.0935229719246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199.30667805736732</v>
      </c>
      <c r="E72" s="20">
        <f>E70 * 20%</f>
        <v>13.36197834575897</v>
      </c>
      <c r="F72" s="20">
        <f>F70 * 20%</f>
        <v>0</v>
      </c>
      <c r="G72" s="20">
        <f>G70 * 20%</f>
        <v>19.55004819125865</v>
      </c>
      <c r="H72" s="20">
        <f>SUM(D72:G72)</f>
        <v>232.21870459438495</v>
      </c>
    </row>
    <row r="73" spans="1:8" ht="16.95" customHeight="1" x14ac:dyDescent="0.3">
      <c r="A73" s="6"/>
      <c r="B73" s="9"/>
      <c r="C73" s="9" t="s">
        <v>66</v>
      </c>
      <c r="D73" s="20">
        <f>D72</f>
        <v>199.30667805736732</v>
      </c>
      <c r="E73" s="20">
        <f>E72</f>
        <v>13.36197834575897</v>
      </c>
      <c r="F73" s="20">
        <f>F72</f>
        <v>0</v>
      </c>
      <c r="G73" s="20">
        <f>G72</f>
        <v>19.55004819125865</v>
      </c>
      <c r="H73" s="20">
        <f>SUM(D73:G73)</f>
        <v>232.21870459438495</v>
      </c>
    </row>
    <row r="74" spans="1:8" ht="16.95" customHeight="1" x14ac:dyDescent="0.3">
      <c r="A74" s="6"/>
      <c r="B74" s="9"/>
      <c r="C74" s="9" t="s">
        <v>65</v>
      </c>
      <c r="D74" s="20">
        <f>D73 + D70</f>
        <v>1195.8400683442037</v>
      </c>
      <c r="E74" s="20">
        <f>E73 + E70</f>
        <v>80.171870074553823</v>
      </c>
      <c r="F74" s="20">
        <f>F73 + F70</f>
        <v>0</v>
      </c>
      <c r="G74" s="20">
        <f>G73 + G70</f>
        <v>117.30028914755189</v>
      </c>
      <c r="H74" s="20">
        <f>SUM(D74:G74)</f>
        <v>1393.3122275663095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393.74117647059001</v>
      </c>
      <c r="E13" s="19">
        <v>25.835294117646999</v>
      </c>
      <c r="F13" s="19">
        <v>0</v>
      </c>
      <c r="G13" s="19">
        <v>0</v>
      </c>
      <c r="H13" s="19">
        <v>419.57647058822999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393.74117647059001</v>
      </c>
      <c r="E14" s="19">
        <v>25.835294117646999</v>
      </c>
      <c r="F14" s="19">
        <v>0</v>
      </c>
      <c r="G14" s="19">
        <v>0</v>
      </c>
      <c r="H14" s="19">
        <v>419.57647058822999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0.58382352941175997</v>
      </c>
      <c r="H13" s="19">
        <v>0.58382352941175997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0.58382352941175997</v>
      </c>
      <c r="H14" s="19">
        <v>0.58382352941175997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39.431593242741002</v>
      </c>
      <c r="H13" s="19">
        <v>39.431593242741002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39.431593242741002</v>
      </c>
      <c r="H14" s="19">
        <v>39.431593242741002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530.66911292667999</v>
      </c>
      <c r="E13" s="19">
        <v>36.139298956288002</v>
      </c>
      <c r="F13" s="19">
        <v>0</v>
      </c>
      <c r="G13" s="19">
        <v>0</v>
      </c>
      <c r="H13" s="19">
        <v>566.80841188296995</v>
      </c>
      <c r="J13" s="5"/>
    </row>
    <row r="14" spans="1:14" ht="16.95" customHeight="1" x14ac:dyDescent="0.3">
      <c r="A14" s="6"/>
      <c r="B14" s="9"/>
      <c r="C14" s="9" t="s">
        <v>86</v>
      </c>
      <c r="D14" s="19">
        <v>530.66911292667999</v>
      </c>
      <c r="E14" s="19">
        <v>36.139298956288002</v>
      </c>
      <c r="F14" s="19">
        <v>0</v>
      </c>
      <c r="G14" s="19">
        <v>0</v>
      </c>
      <c r="H14" s="19">
        <v>566.80841188296995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1.723483705814</v>
      </c>
      <c r="H13" s="19">
        <v>1.723483705814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1.723483705814</v>
      </c>
      <c r="H14" s="19">
        <v>1.723483705814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6" sqref="C1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32.671131778332999</v>
      </c>
      <c r="H13" s="19">
        <v>32.671131778332999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32.671131778332999</v>
      </c>
      <c r="H14" s="19">
        <v>32.671131778332999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34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82</v>
      </c>
      <c r="B3" s="95"/>
      <c r="C3" s="45"/>
      <c r="D3" s="43">
        <v>419.57647058822999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393.74117647059001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25.835294117646999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85</v>
      </c>
      <c r="B8" s="98"/>
      <c r="C8" s="96" t="s">
        <v>114</v>
      </c>
      <c r="D8" s="44">
        <v>419.57647058822999</v>
      </c>
      <c r="E8" s="41">
        <v>0.01</v>
      </c>
      <c r="F8" s="41" t="s">
        <v>112</v>
      </c>
      <c r="G8" s="44">
        <v>41957.647058823997</v>
      </c>
      <c r="H8" s="47"/>
    </row>
    <row r="9" spans="1:8" x14ac:dyDescent="0.3">
      <c r="A9" s="100">
        <v>1</v>
      </c>
      <c r="B9" s="42" t="s">
        <v>108</v>
      </c>
      <c r="C9" s="96"/>
      <c r="D9" s="44">
        <v>393.74117647059001</v>
      </c>
      <c r="E9" s="41"/>
      <c r="F9" s="41"/>
      <c r="G9" s="41"/>
      <c r="H9" s="99" t="s">
        <v>113</v>
      </c>
    </row>
    <row r="10" spans="1:8" x14ac:dyDescent="0.3">
      <c r="A10" s="96"/>
      <c r="B10" s="42" t="s">
        <v>109</v>
      </c>
      <c r="C10" s="96"/>
      <c r="D10" s="44">
        <v>25.835294117646999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53</v>
      </c>
      <c r="B13" s="95"/>
      <c r="C13" s="37"/>
      <c r="D13" s="43">
        <v>2.3073072352257999</v>
      </c>
      <c r="E13" s="41"/>
      <c r="F13" s="41"/>
      <c r="G13" s="41"/>
      <c r="H13" s="47"/>
    </row>
    <row r="14" spans="1:8" x14ac:dyDescent="0.3">
      <c r="A14" s="96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0.58382352941175997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6" t="s">
        <v>114</v>
      </c>
      <c r="D18" s="44">
        <v>0.58382352941175997</v>
      </c>
      <c r="E18" s="41">
        <v>0.01</v>
      </c>
      <c r="F18" s="41" t="s">
        <v>112</v>
      </c>
      <c r="G18" s="44">
        <v>58.382352941176002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113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0.58382352941175997</v>
      </c>
      <c r="E22" s="41"/>
      <c r="F22" s="41"/>
      <c r="G22" s="41"/>
      <c r="H22" s="99"/>
    </row>
    <row r="23" spans="1:8" x14ac:dyDescent="0.3">
      <c r="A23" s="96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2.3073072352257999</v>
      </c>
      <c r="E26" s="41"/>
      <c r="F26" s="41"/>
      <c r="G26" s="41"/>
      <c r="H26" s="47"/>
    </row>
    <row r="27" spans="1:8" x14ac:dyDescent="0.3">
      <c r="A27" s="97" t="s">
        <v>97</v>
      </c>
      <c r="B27" s="98"/>
      <c r="C27" s="96" t="s">
        <v>117</v>
      </c>
      <c r="D27" s="44">
        <v>1.723483705814</v>
      </c>
      <c r="E27" s="41">
        <v>5.7000000000000002E-2</v>
      </c>
      <c r="F27" s="41" t="s">
        <v>112</v>
      </c>
      <c r="G27" s="44">
        <v>30.236556242351998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1.723483705814</v>
      </c>
      <c r="E31" s="41"/>
      <c r="F31" s="41"/>
      <c r="G31" s="41"/>
      <c r="H31" s="99"/>
    </row>
    <row r="32" spans="1:8" ht="24.6" x14ac:dyDescent="0.3">
      <c r="A32" s="94" t="s">
        <v>91</v>
      </c>
      <c r="B32" s="95"/>
      <c r="C32" s="37"/>
      <c r="D32" s="43">
        <v>39.431593242741002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39.431593242741002</v>
      </c>
      <c r="E36" s="41"/>
      <c r="F36" s="41"/>
      <c r="G36" s="41"/>
      <c r="H36" s="47"/>
    </row>
    <row r="37" spans="1:8" x14ac:dyDescent="0.3">
      <c r="A37" s="97" t="s">
        <v>91</v>
      </c>
      <c r="B37" s="98"/>
      <c r="C37" s="96" t="s">
        <v>114</v>
      </c>
      <c r="D37" s="44">
        <v>39.431593242741002</v>
      </c>
      <c r="E37" s="41">
        <v>0.01</v>
      </c>
      <c r="F37" s="41" t="s">
        <v>112</v>
      </c>
      <c r="G37" s="44">
        <v>3943.1593242741001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113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39.431593242741002</v>
      </c>
      <c r="E41" s="41"/>
      <c r="F41" s="41"/>
      <c r="G41" s="41"/>
      <c r="H41" s="99"/>
    </row>
    <row r="42" spans="1:8" ht="24.6" x14ac:dyDescent="0.3">
      <c r="A42" s="94" t="s">
        <v>27</v>
      </c>
      <c r="B42" s="95"/>
      <c r="C42" s="37"/>
      <c r="D42" s="43">
        <v>566.80841188296995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530.66911292667999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36.139298956288002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6" t="s">
        <v>117</v>
      </c>
      <c r="D47" s="44">
        <v>566.80841188296995</v>
      </c>
      <c r="E47" s="41">
        <v>5.7000000000000002E-2</v>
      </c>
      <c r="F47" s="41" t="s">
        <v>112</v>
      </c>
      <c r="G47" s="44">
        <v>9944.007226017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530.66911292667999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109</v>
      </c>
      <c r="C49" s="96"/>
      <c r="D49" s="44">
        <v>36.139298956288002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64</v>
      </c>
      <c r="B52" s="95"/>
      <c r="C52" s="37"/>
      <c r="D52" s="43">
        <v>32.671131778332999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32.671131778332999</v>
      </c>
      <c r="E56" s="41"/>
      <c r="F56" s="41"/>
      <c r="G56" s="41"/>
      <c r="H56" s="47"/>
    </row>
    <row r="57" spans="1:8" x14ac:dyDescent="0.3">
      <c r="A57" s="97" t="s">
        <v>64</v>
      </c>
      <c r="B57" s="98"/>
      <c r="C57" s="96" t="s">
        <v>117</v>
      </c>
      <c r="D57" s="44">
        <v>32.671131778332999</v>
      </c>
      <c r="E57" s="41">
        <v>5.7000000000000002E-2</v>
      </c>
      <c r="F57" s="41" t="s">
        <v>112</v>
      </c>
      <c r="G57" s="44">
        <v>573.17775049705995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27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32.671131778332999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2025-11-18T07:38:02Z</dcterms:modified>
</cp:coreProperties>
</file>